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TLC02\Desktop\"/>
    </mc:Choice>
  </mc:AlternateContent>
  <xr:revisionPtr revIDLastSave="0" documentId="13_ncr:1_{7068D572-0FE0-4BD3-BCB4-A66DD1B5838A}" xr6:coauthVersionLast="47" xr6:coauthVersionMax="47" xr10:uidLastSave="{00000000-0000-0000-0000-000000000000}"/>
  <bookViews>
    <workbookView xWindow="-108" yWindow="-108" windowWidth="23256" windowHeight="12456" xr2:uid="{80CA44C2-7F6F-429D-A404-2BE58DDF5679}"/>
  </bookViews>
  <sheets>
    <sheet name="勤務表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E38" i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A7" i="1"/>
  <c r="A4" i="1" s="1"/>
  <c r="G5" i="1" l="1"/>
  <c r="B7" i="1"/>
  <c r="G7" i="1"/>
  <c r="G38" i="1" s="1"/>
  <c r="A8" i="1"/>
  <c r="F38" i="1"/>
  <c r="A9" i="1" l="1"/>
  <c r="B8" i="1"/>
  <c r="B9" i="1" l="1"/>
  <c r="A10" i="1"/>
  <c r="B10" i="1" l="1"/>
  <c r="A11" i="1"/>
  <c r="B11" i="1" l="1"/>
  <c r="A12" i="1"/>
  <c r="B12" i="1" l="1"/>
  <c r="A13" i="1"/>
  <c r="B13" i="1" l="1"/>
  <c r="A14" i="1"/>
  <c r="B14" i="1" l="1"/>
  <c r="A15" i="1"/>
  <c r="B15" i="1" l="1"/>
  <c r="A16" i="1"/>
  <c r="B16" i="1" l="1"/>
  <c r="A17" i="1"/>
  <c r="B17" i="1" l="1"/>
  <c r="A18" i="1"/>
  <c r="B18" i="1" l="1"/>
  <c r="A19" i="1"/>
  <c r="B19" i="1" l="1"/>
  <c r="A20" i="1"/>
  <c r="B20" i="1" l="1"/>
  <c r="A21" i="1"/>
  <c r="B21" i="1" l="1"/>
  <c r="A22" i="1"/>
  <c r="B22" i="1" l="1"/>
  <c r="A23" i="1"/>
  <c r="B23" i="1" l="1"/>
  <c r="A24" i="1"/>
  <c r="B24" i="1" l="1"/>
  <c r="A25" i="1"/>
  <c r="B25" i="1" l="1"/>
  <c r="A26" i="1"/>
  <c r="B26" i="1" l="1"/>
  <c r="A27" i="1"/>
  <c r="B27" i="1" l="1"/>
  <c r="A28" i="1"/>
  <c r="B28" i="1" l="1"/>
  <c r="A29" i="1"/>
  <c r="B29" i="1" l="1"/>
  <c r="A30" i="1"/>
  <c r="B30" i="1" l="1"/>
  <c r="A31" i="1"/>
  <c r="B31" i="1" l="1"/>
  <c r="A32" i="1"/>
  <c r="B32" i="1" l="1"/>
  <c r="A33" i="1"/>
  <c r="B33" i="1" l="1"/>
  <c r="A34" i="1"/>
  <c r="B34" i="1" l="1"/>
  <c r="A35" i="1"/>
  <c r="B35" i="1" l="1"/>
  <c r="A36" i="1"/>
  <c r="B36" i="1" l="1"/>
  <c r="A37" i="1"/>
  <c r="B37" i="1" s="1"/>
</calcChain>
</file>

<file path=xl/sharedStrings.xml><?xml version="1.0" encoding="utf-8"?>
<sst xmlns="http://schemas.openxmlformats.org/spreadsheetml/2006/main" count="17" uniqueCount="17">
  <si>
    <t>勤　　務　　表</t>
    <phoneticPr fontId="2"/>
  </si>
  <si>
    <t>部署</t>
    <rPh sb="0" eb="2">
      <t>ブショ</t>
    </rPh>
    <phoneticPr fontId="2"/>
  </si>
  <si>
    <t>氏名</t>
    <rPh sb="0" eb="2">
      <t>シメイ</t>
    </rPh>
    <phoneticPr fontId="2"/>
  </si>
  <si>
    <t>年</t>
    <rPh sb="0" eb="1">
      <t>ネン</t>
    </rPh>
    <phoneticPr fontId="2"/>
  </si>
  <si>
    <t>月度</t>
    <rPh sb="0" eb="1">
      <t>ゲツ</t>
    </rPh>
    <rPh sb="1" eb="2">
      <t>ド</t>
    </rPh>
    <phoneticPr fontId="2"/>
  </si>
  <si>
    <t>勤務日数</t>
    <rPh sb="0" eb="2">
      <t>キンム</t>
    </rPh>
    <rPh sb="2" eb="4">
      <t>ニッスウ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</si>
  <si>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</si>
  <si>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</si>
  <si>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始業時刻</t>
    <rPh sb="0" eb="2">
      <t>シギョウ</t>
    </rPh>
    <rPh sb="2" eb="4">
      <t>ジコク</t>
    </rPh>
    <phoneticPr fontId="2"/>
  </si>
  <si>
    <t>終業時刻</t>
    <rPh sb="0" eb="2">
      <t>シュウギョウ</t>
    </rPh>
    <rPh sb="2" eb="4">
      <t>ジコク</t>
    </rPh>
    <phoneticPr fontId="2"/>
  </si>
  <si>
    <t>休憩</t>
    <rPh sb="0" eb="2">
      <t>キュウケイ</t>
    </rPh>
    <phoneticPr fontId="2"/>
  </si>
  <si>
    <t>稼働時間</t>
    <rPh sb="0" eb="2">
      <t>カドウ</t>
    </rPh>
    <rPh sb="2" eb="4">
      <t>ジカン</t>
    </rPh>
    <phoneticPr fontId="2"/>
  </si>
  <si>
    <t>時間外</t>
    <rPh sb="0" eb="2">
      <t>ジカン</t>
    </rPh>
    <rPh sb="2" eb="3">
      <t>ガイ</t>
    </rPh>
    <phoneticPr fontId="2"/>
  </si>
  <si>
    <t>深夜・休出</t>
    <rPh sb="0" eb="2">
      <t>シンヤ</t>
    </rPh>
    <rPh sb="3" eb="5">
      <t>キュウシュツ</t>
    </rPh>
    <phoneticPr fontId="2"/>
  </si>
  <si>
    <t>摘要</t>
    <rPh sb="0" eb="2">
      <t>テキヨウ</t>
    </rPh>
    <phoneticPr fontId="2"/>
  </si>
  <si>
    <t>備考</t>
    <rPh sb="0" eb="2">
      <t>ビコウ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</si>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</sst>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d"/>
    <numFmt numFmtId="177" formatCode="aaa"/>
    <numFmt numFmtId="178" formatCode="h:mm;@"/>
    <numFmt numFmtId="179" formatCode="[h]:mm"/>
    <numFmt numFmtId="180" formatCode="m&quot;月&quot;d&quot;日&quot;;@"/>
  </numFmts>
  <fonts count="9" x14ac:knownFonts="1">
    <font>
      <sz val="11"/>
      <color theme="1"/>
      <name val="游ゴシック"/>
      <family val="2"/>
      <scheme val="minor"/>
    </font>
    <font>
      <b/>
      <sz val="16"/>
      <name val="UD デジタル 教科書体 N-R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UD デジタル 教科書体 N-R"/>
      <family val="1"/>
      <charset val="128"/>
    </font>
    <font>
      <b/>
      <sz val="11"/>
      <color theme="1"/>
      <name val="UD デジタル 教科書体 N-R"/>
      <family val="1"/>
      <charset val="128"/>
    </font>
    <font>
      <b/>
      <sz val="10"/>
      <color theme="1"/>
      <name val="UD デジタル 教科書体 N-R"/>
      <family val="1"/>
      <charset val="128"/>
    </font>
    <font>
      <b/>
      <sz val="9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b/>
      <sz val="11"/>
      <color theme="0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0" xfId="0" applyFont="1"/>
    <xf numFmtId="176" fontId="3" fillId="0" borderId="4" xfId="0" applyNumberFormat="1" applyFont="1" applyBorder="1" applyAlignment="1">
      <alignment horizontal="center"/>
    </xf>
    <xf numFmtId="177" fontId="3" fillId="0" borderId="4" xfId="0" applyNumberFormat="1" applyFont="1" applyBorder="1" applyAlignment="1">
      <alignment horizontal="center"/>
    </xf>
    <xf numFmtId="178" fontId="3" fillId="0" borderId="4" xfId="0" applyNumberFormat="1" applyFont="1" applyBorder="1" applyAlignment="1" applyProtection="1">
      <alignment horizontal="center" vertical="center"/>
      <protection locked="0"/>
    </xf>
    <xf numFmtId="178" fontId="3" fillId="0" borderId="4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/>
    <xf numFmtId="180" fontId="3" fillId="0" borderId="0" xfId="0" applyNumberFormat="1" applyFont="1"/>
    <xf numFmtId="176" fontId="3" fillId="0" borderId="8" xfId="0" applyNumberFormat="1" applyFont="1" applyBorder="1" applyAlignment="1">
      <alignment horizontal="center" wrapText="1"/>
    </xf>
    <xf numFmtId="177" fontId="3" fillId="0" borderId="8" xfId="0" applyNumberFormat="1" applyFont="1" applyBorder="1" applyAlignment="1">
      <alignment horizontal="center"/>
    </xf>
    <xf numFmtId="178" fontId="3" fillId="0" borderId="8" xfId="0" applyNumberFormat="1" applyFont="1" applyBorder="1" applyAlignment="1" applyProtection="1">
      <alignment horizontal="center" vertical="center"/>
      <protection locked="0"/>
    </xf>
    <xf numFmtId="178" fontId="3" fillId="0" borderId="8" xfId="0" applyNumberFormat="1" applyFont="1" applyBorder="1" applyAlignment="1">
      <alignment horizontal="center" vertical="center"/>
    </xf>
    <xf numFmtId="179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>
      <alignment horizontal="center"/>
    </xf>
    <xf numFmtId="179" fontId="3" fillId="0" borderId="9" xfId="0" applyNumberFormat="1" applyFont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9525</xdr:rowOff>
    </xdr:from>
    <xdr:to>
      <xdr:col>10</xdr:col>
      <xdr:colOff>495300</xdr:colOff>
      <xdr:row>3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357A34E-BF97-48A4-97B8-8881455BB305}"/>
            </a:ext>
          </a:extLst>
        </xdr:cNvPr>
        <xdr:cNvSpPr/>
      </xdr:nvSpPr>
      <xdr:spPr>
        <a:xfrm>
          <a:off x="6385560" y="443865"/>
          <a:ext cx="495300" cy="409575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02;&#12525;&#12464;&#21220;&#21209;&#34920;(&#21407;&#3202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勤務表"/>
      <sheetName val="勤務表2"/>
      <sheetName val="リスト"/>
    </sheetNames>
    <sheetDataSet>
      <sheetData sheetId="0"/>
      <sheetData sheetId="1">
        <row r="3">
          <cell r="C3">
            <v>0.33333333333333331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CB6FB-F8C1-4EA1-8760-AFC0613161A0}">
  <sheetPr codeName="Sheet1"/>
  <dimension ref="A1:O38"/>
  <sheetViews>
    <sheetView showGridLines="0" tabSelected="1" view="pageBreakPreview" zoomScale="90" zoomScaleNormal="100" zoomScaleSheetLayoutView="90" workbookViewId="0">
      <selection sqref="A1:K1"/>
    </sheetView>
  </sheetViews>
  <sheetFormatPr defaultRowHeight="14.4" x14ac:dyDescent="0.3"/>
  <cols>
    <col min="1" max="1" width="8.8984375" style="1" customWidth="1"/>
    <col min="2" max="2" width="4.5" style="1" bestFit="1" customWidth="1"/>
    <col min="3" max="12" width="8.796875" style="1"/>
    <col min="13" max="13" width="9.5" style="1" bestFit="1" customWidth="1"/>
    <col min="14" max="14" width="10.5" style="1" bestFit="1" customWidth="1"/>
    <col min="15" max="16384" width="8.796875" style="1"/>
  </cols>
  <sheetData>
    <row r="1" spans="1:14" ht="25.5" customHeight="1" thickTop="1" thickBo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4" ht="9" customHeight="1" thickTop="1" x14ac:dyDescent="0.3">
      <c r="G2" s="2"/>
      <c r="H2" s="2"/>
      <c r="I2" s="2"/>
      <c r="J2" s="2"/>
    </row>
    <row r="3" spans="1:14" ht="33" customHeight="1" x14ac:dyDescent="0.3">
      <c r="A3" s="3" t="s">
        <v>1</v>
      </c>
      <c r="B3" s="40"/>
      <c r="C3" s="41"/>
      <c r="D3" s="41"/>
      <c r="E3" s="42"/>
      <c r="F3" s="3" t="s">
        <v>2</v>
      </c>
      <c r="G3" s="40"/>
      <c r="H3" s="41"/>
      <c r="I3" s="41"/>
      <c r="J3" s="41"/>
      <c r="K3" s="4"/>
    </row>
    <row r="4" spans="1:14" ht="9.6" customHeight="1" x14ac:dyDescent="0.3">
      <c r="A4" s="34">
        <f>EOMONTH(A7,0)</f>
        <v>44865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4" ht="21" customHeight="1" x14ac:dyDescent="0.3">
      <c r="A5" s="40">
        <v>2022</v>
      </c>
      <c r="B5" s="41"/>
      <c r="C5" s="6" t="s">
        <v>3</v>
      </c>
      <c r="D5" s="7">
        <v>10</v>
      </c>
      <c r="E5" s="8" t="s">
        <v>4</v>
      </c>
      <c r="F5" s="6" t="s">
        <v>5</v>
      </c>
      <c r="G5" s="9" t="str">
        <f>IF(COUNT(F7:F37)=0,"",COUNT(F7:F37))</f>
        <v/>
      </c>
      <c r="H5" s="10"/>
      <c r="I5" s="11"/>
      <c r="J5" s="11"/>
      <c r="K5" s="12"/>
    </row>
    <row r="6" spans="1:14" s="14" customFormat="1" ht="18.75" customHeight="1" x14ac:dyDescent="0.25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43" t="s">
        <v>15</v>
      </c>
      <c r="K6" s="44"/>
    </row>
    <row r="7" spans="1:14" ht="17.399999999999999" customHeight="1" x14ac:dyDescent="0.3">
      <c r="A7" s="15">
        <f>IF(OR($A$5="",$D$5=""),"",DATE($A$5,$D$5,1))</f>
        <v>44835</v>
      </c>
      <c r="B7" s="16" t="str">
        <f>IF(A7="","",TEXT(A7,"aaa"))</f>
        <v>土</v>
      </c>
      <c r="C7" s="17"/>
      <c r="D7" s="17"/>
      <c r="E7" s="17"/>
      <c r="F7" s="18" t="str">
        <f>IF(D7="","",(D7-C7)-E7)</f>
        <v/>
      </c>
      <c r="G7" s="18" t="str">
        <f>IF(F7&lt;&gt;"",IF(F7&gt;[1]勤務表2!$C$3,F7-[1]勤務表2!$C$3,0),"")</f>
        <v/>
      </c>
      <c r="H7" s="19"/>
      <c r="I7" s="20"/>
      <c r="J7" s="35"/>
      <c r="K7" s="36"/>
      <c r="M7" s="21"/>
      <c r="N7" s="21"/>
    </row>
    <row r="8" spans="1:14" ht="17.399999999999999" customHeight="1" x14ac:dyDescent="0.3">
      <c r="A8" s="15">
        <f>IF($A7="","",IF(A7+1&gt;$A$4,"",A7+1))</f>
        <v>44836</v>
      </c>
      <c r="B8" s="16" t="str">
        <f t="shared" ref="B8:B37" si="0">IF(A8="","",TEXT(A8,"aaa"))</f>
        <v>日</v>
      </c>
      <c r="C8" s="17"/>
      <c r="D8" s="17"/>
      <c r="E8" s="17"/>
      <c r="F8" s="18" t="str">
        <f t="shared" ref="F8:F37" si="1">IF(D8="","",(D8-C8)-E8)</f>
        <v/>
      </c>
      <c r="G8" s="18" t="str">
        <f>IF(F8&lt;&gt;"",IF(F8&gt;[1]勤務表2!$C$3,F8-[1]勤務表2!$C$3,0),"")</f>
        <v/>
      </c>
      <c r="H8" s="19"/>
      <c r="I8" s="20"/>
      <c r="J8" s="35"/>
      <c r="K8" s="36"/>
    </row>
    <row r="9" spans="1:14" ht="17.399999999999999" customHeight="1" x14ac:dyDescent="0.3">
      <c r="A9" s="15">
        <f t="shared" ref="A9:A37" si="2">IF($A8="","",IF(A8+1&gt;$A$4,"",A8+1))</f>
        <v>44837</v>
      </c>
      <c r="B9" s="16" t="str">
        <f t="shared" si="0"/>
        <v>月</v>
      </c>
      <c r="C9" s="17"/>
      <c r="D9" s="17"/>
      <c r="E9" s="17"/>
      <c r="F9" s="18" t="str">
        <f t="shared" si="1"/>
        <v/>
      </c>
      <c r="G9" s="18" t="str">
        <f>IF(F9&lt;&gt;"",IF(F9&gt;[1]勤務表2!$C$3,F9-[1]勤務表2!$C$3,0),"")</f>
        <v/>
      </c>
      <c r="H9" s="19"/>
      <c r="I9" s="20"/>
      <c r="J9" s="35"/>
      <c r="K9" s="36"/>
    </row>
    <row r="10" spans="1:14" ht="17.399999999999999" customHeight="1" x14ac:dyDescent="0.3">
      <c r="A10" s="15">
        <f t="shared" si="2"/>
        <v>44838</v>
      </c>
      <c r="B10" s="16" t="str">
        <f t="shared" si="0"/>
        <v>火</v>
      </c>
      <c r="C10" s="17"/>
      <c r="D10" s="17"/>
      <c r="E10" s="17"/>
      <c r="F10" s="18" t="str">
        <f t="shared" si="1"/>
        <v/>
      </c>
      <c r="G10" s="18" t="str">
        <f>IF(F10&lt;&gt;"",IF(F10&gt;[1]勤務表2!$C$3,F10-[1]勤務表2!$C$3,0),"")</f>
        <v/>
      </c>
      <c r="H10" s="19"/>
      <c r="I10" s="20"/>
      <c r="J10" s="35"/>
      <c r="K10" s="36"/>
    </row>
    <row r="11" spans="1:14" ht="17.399999999999999" customHeight="1" x14ac:dyDescent="0.3">
      <c r="A11" s="15">
        <f t="shared" si="2"/>
        <v>44839</v>
      </c>
      <c r="B11" s="16" t="str">
        <f t="shared" si="0"/>
        <v>水</v>
      </c>
      <c r="C11" s="17"/>
      <c r="D11" s="17"/>
      <c r="E11" s="17"/>
      <c r="F11" s="18" t="str">
        <f t="shared" si="1"/>
        <v/>
      </c>
      <c r="G11" s="18" t="str">
        <f>IF(F11&lt;&gt;"",IF(F11&gt;[1]勤務表2!$C$3,F11-[1]勤務表2!$C$3,0),"")</f>
        <v/>
      </c>
      <c r="H11" s="19"/>
      <c r="I11" s="20"/>
      <c r="J11" s="35"/>
      <c r="K11" s="36"/>
    </row>
    <row r="12" spans="1:14" ht="17.399999999999999" customHeight="1" x14ac:dyDescent="0.3">
      <c r="A12" s="15">
        <f t="shared" si="2"/>
        <v>44840</v>
      </c>
      <c r="B12" s="16" t="str">
        <f t="shared" si="0"/>
        <v>木</v>
      </c>
      <c r="C12" s="17"/>
      <c r="D12" s="17"/>
      <c r="E12" s="17"/>
      <c r="F12" s="18" t="str">
        <f t="shared" si="1"/>
        <v/>
      </c>
      <c r="G12" s="18" t="str">
        <f>IF(F12&lt;&gt;"",IF(F12&gt;[1]勤務表2!$C$3,F12-[1]勤務表2!$C$3,0),"")</f>
        <v/>
      </c>
      <c r="H12" s="19"/>
      <c r="I12" s="20"/>
      <c r="J12" s="35"/>
      <c r="K12" s="36"/>
    </row>
    <row r="13" spans="1:14" ht="17.399999999999999" customHeight="1" x14ac:dyDescent="0.3">
      <c r="A13" s="15">
        <f t="shared" si="2"/>
        <v>44841</v>
      </c>
      <c r="B13" s="16" t="str">
        <f t="shared" si="0"/>
        <v>金</v>
      </c>
      <c r="C13" s="17"/>
      <c r="D13" s="17"/>
      <c r="E13" s="17"/>
      <c r="F13" s="18" t="str">
        <f t="shared" si="1"/>
        <v/>
      </c>
      <c r="G13" s="18" t="str">
        <f>IF(F13&lt;&gt;"",IF(F13&gt;[1]勤務表2!$C$3,F13-[1]勤務表2!$C$3,0),"")</f>
        <v/>
      </c>
      <c r="H13" s="19"/>
      <c r="I13" s="20"/>
      <c r="J13" s="35"/>
      <c r="K13" s="36"/>
    </row>
    <row r="14" spans="1:14" ht="17.399999999999999" customHeight="1" x14ac:dyDescent="0.3">
      <c r="A14" s="15">
        <f t="shared" si="2"/>
        <v>44842</v>
      </c>
      <c r="B14" s="16" t="str">
        <f t="shared" si="0"/>
        <v>土</v>
      </c>
      <c r="C14" s="17"/>
      <c r="D14" s="17"/>
      <c r="E14" s="17"/>
      <c r="F14" s="18" t="str">
        <f t="shared" si="1"/>
        <v/>
      </c>
      <c r="G14" s="18" t="str">
        <f>IF(F14&lt;&gt;"",IF(F14&gt;[1]勤務表2!$C$3,F14-[1]勤務表2!$C$3,0),"")</f>
        <v/>
      </c>
      <c r="H14" s="19"/>
      <c r="I14" s="20"/>
      <c r="J14" s="35"/>
      <c r="K14" s="36"/>
    </row>
    <row r="15" spans="1:14" ht="17.399999999999999" customHeight="1" x14ac:dyDescent="0.3">
      <c r="A15" s="15">
        <f t="shared" si="2"/>
        <v>44843</v>
      </c>
      <c r="B15" s="16" t="str">
        <f t="shared" si="0"/>
        <v>日</v>
      </c>
      <c r="C15" s="17"/>
      <c r="D15" s="17"/>
      <c r="E15" s="17"/>
      <c r="F15" s="18" t="str">
        <f t="shared" si="1"/>
        <v/>
      </c>
      <c r="G15" s="18" t="str">
        <f>IF(F15&lt;&gt;"",IF(F15&gt;[1]勤務表2!$C$3,F15-[1]勤務表2!$C$3,0),"")</f>
        <v/>
      </c>
      <c r="H15" s="19"/>
      <c r="I15" s="20"/>
      <c r="J15" s="35"/>
      <c r="K15" s="36"/>
    </row>
    <row r="16" spans="1:14" ht="17.399999999999999" customHeight="1" x14ac:dyDescent="0.3">
      <c r="A16" s="15">
        <f t="shared" si="2"/>
        <v>44844</v>
      </c>
      <c r="B16" s="16" t="str">
        <f t="shared" si="0"/>
        <v>月</v>
      </c>
      <c r="C16" s="17"/>
      <c r="D16" s="17"/>
      <c r="E16" s="17"/>
      <c r="F16" s="18" t="str">
        <f t="shared" si="1"/>
        <v/>
      </c>
      <c r="G16" s="18" t="str">
        <f>IF(F16&lt;&gt;"",IF(F16&gt;[1]勤務表2!$C$3,F16-[1]勤務表2!$C$3,0),"")</f>
        <v/>
      </c>
      <c r="H16" s="19"/>
      <c r="I16" s="20"/>
      <c r="J16" s="35"/>
      <c r="K16" s="36"/>
    </row>
    <row r="17" spans="1:11" ht="17.399999999999999" customHeight="1" x14ac:dyDescent="0.3">
      <c r="A17" s="15">
        <f t="shared" si="2"/>
        <v>44845</v>
      </c>
      <c r="B17" s="16" t="str">
        <f t="shared" si="0"/>
        <v>火</v>
      </c>
      <c r="C17" s="17"/>
      <c r="D17" s="17"/>
      <c r="E17" s="17"/>
      <c r="F17" s="18" t="str">
        <f t="shared" si="1"/>
        <v/>
      </c>
      <c r="G17" s="18" t="str">
        <f>IF(F17&lt;&gt;"",IF(F17&gt;[1]勤務表2!$C$3,F17-[1]勤務表2!$C$3,0),"")</f>
        <v/>
      </c>
      <c r="H17" s="19"/>
      <c r="I17" s="20"/>
      <c r="J17" s="35"/>
      <c r="K17" s="36"/>
    </row>
    <row r="18" spans="1:11" ht="17.399999999999999" customHeight="1" x14ac:dyDescent="0.3">
      <c r="A18" s="15">
        <f t="shared" si="2"/>
        <v>44846</v>
      </c>
      <c r="B18" s="16" t="str">
        <f t="shared" si="0"/>
        <v>水</v>
      </c>
      <c r="C18" s="17"/>
      <c r="D18" s="17"/>
      <c r="E18" s="17"/>
      <c r="F18" s="18" t="str">
        <f t="shared" si="1"/>
        <v/>
      </c>
      <c r="G18" s="18" t="str">
        <f>IF(F18&lt;&gt;"",IF(F18&gt;[1]勤務表2!$C$3,F18-[1]勤務表2!$C$3,0),"")</f>
        <v/>
      </c>
      <c r="H18" s="19"/>
      <c r="I18" s="20"/>
      <c r="J18" s="35"/>
      <c r="K18" s="36"/>
    </row>
    <row r="19" spans="1:11" ht="17.399999999999999" customHeight="1" x14ac:dyDescent="0.3">
      <c r="A19" s="15">
        <f t="shared" si="2"/>
        <v>44847</v>
      </c>
      <c r="B19" s="16" t="str">
        <f t="shared" si="0"/>
        <v>木</v>
      </c>
      <c r="C19" s="17"/>
      <c r="D19" s="17"/>
      <c r="E19" s="17"/>
      <c r="F19" s="18" t="str">
        <f t="shared" si="1"/>
        <v/>
      </c>
      <c r="G19" s="18" t="str">
        <f>IF(F19&lt;&gt;"",IF(F19&gt;[1]勤務表2!$C$3,F19-[1]勤務表2!$C$3,0),"")</f>
        <v/>
      </c>
      <c r="H19" s="19"/>
      <c r="I19" s="20"/>
      <c r="J19" s="35"/>
      <c r="K19" s="36"/>
    </row>
    <row r="20" spans="1:11" ht="17.399999999999999" customHeight="1" x14ac:dyDescent="0.3">
      <c r="A20" s="15">
        <f t="shared" si="2"/>
        <v>44848</v>
      </c>
      <c r="B20" s="16" t="str">
        <f t="shared" si="0"/>
        <v>金</v>
      </c>
      <c r="C20" s="17"/>
      <c r="D20" s="17"/>
      <c r="E20" s="17"/>
      <c r="F20" s="18" t="str">
        <f t="shared" si="1"/>
        <v/>
      </c>
      <c r="G20" s="18" t="str">
        <f>IF(F20&lt;&gt;"",IF(F20&gt;[1]勤務表2!$C$3,F20-[1]勤務表2!$C$3,0),"")</f>
        <v/>
      </c>
      <c r="H20" s="19"/>
      <c r="I20" s="20"/>
      <c r="J20" s="35"/>
      <c r="K20" s="36"/>
    </row>
    <row r="21" spans="1:11" ht="17.399999999999999" customHeight="1" x14ac:dyDescent="0.3">
      <c r="A21" s="15">
        <f t="shared" si="2"/>
        <v>44849</v>
      </c>
      <c r="B21" s="16" t="str">
        <f t="shared" si="0"/>
        <v>土</v>
      </c>
      <c r="C21" s="17"/>
      <c r="D21" s="17"/>
      <c r="E21" s="17"/>
      <c r="F21" s="18" t="str">
        <f t="shared" si="1"/>
        <v/>
      </c>
      <c r="G21" s="18" t="str">
        <f>IF(F21&lt;&gt;"",IF(F21&gt;[1]勤務表2!$C$3,F21-[1]勤務表2!$C$3,0),"")</f>
        <v/>
      </c>
      <c r="H21" s="19"/>
      <c r="I21" s="20"/>
      <c r="J21" s="35"/>
      <c r="K21" s="36"/>
    </row>
    <row r="22" spans="1:11" ht="17.399999999999999" customHeight="1" x14ac:dyDescent="0.3">
      <c r="A22" s="15">
        <f t="shared" si="2"/>
        <v>44850</v>
      </c>
      <c r="B22" s="16" t="str">
        <f t="shared" si="0"/>
        <v>日</v>
      </c>
      <c r="C22" s="17"/>
      <c r="D22" s="17"/>
      <c r="E22" s="17"/>
      <c r="F22" s="18" t="str">
        <f t="shared" si="1"/>
        <v/>
      </c>
      <c r="G22" s="18" t="str">
        <f>IF(F22&lt;&gt;"",IF(F22&gt;[1]勤務表2!$C$3,F22-[1]勤務表2!$C$3,0),"")</f>
        <v/>
      </c>
      <c r="H22" s="19"/>
      <c r="I22" s="20"/>
      <c r="J22" s="35"/>
      <c r="K22" s="36"/>
    </row>
    <row r="23" spans="1:11" ht="17.399999999999999" customHeight="1" x14ac:dyDescent="0.3">
      <c r="A23" s="15">
        <f t="shared" si="2"/>
        <v>44851</v>
      </c>
      <c r="B23" s="16" t="str">
        <f t="shared" si="0"/>
        <v>月</v>
      </c>
      <c r="C23" s="17"/>
      <c r="D23" s="17"/>
      <c r="E23" s="17"/>
      <c r="F23" s="18" t="str">
        <f t="shared" si="1"/>
        <v/>
      </c>
      <c r="G23" s="18" t="str">
        <f>IF(F23&lt;&gt;"",IF(F23&gt;[1]勤務表2!$C$3,F23-[1]勤務表2!$C$3,0),"")</f>
        <v/>
      </c>
      <c r="H23" s="19"/>
      <c r="I23" s="20"/>
      <c r="J23" s="35"/>
      <c r="K23" s="36"/>
    </row>
    <row r="24" spans="1:11" ht="17.399999999999999" customHeight="1" x14ac:dyDescent="0.3">
      <c r="A24" s="15">
        <f t="shared" si="2"/>
        <v>44852</v>
      </c>
      <c r="B24" s="16" t="str">
        <f t="shared" si="0"/>
        <v>火</v>
      </c>
      <c r="C24" s="17"/>
      <c r="D24" s="17"/>
      <c r="E24" s="17"/>
      <c r="F24" s="18" t="str">
        <f t="shared" si="1"/>
        <v/>
      </c>
      <c r="G24" s="18" t="str">
        <f>IF(F24&lt;&gt;"",IF(F24&gt;[1]勤務表2!$C$3,F24-[1]勤務表2!$C$3,0),"")</f>
        <v/>
      </c>
      <c r="H24" s="19"/>
      <c r="I24" s="20"/>
      <c r="J24" s="35"/>
      <c r="K24" s="36"/>
    </row>
    <row r="25" spans="1:11" ht="17.399999999999999" customHeight="1" x14ac:dyDescent="0.3">
      <c r="A25" s="15">
        <f t="shared" si="2"/>
        <v>44853</v>
      </c>
      <c r="B25" s="16" t="str">
        <f t="shared" si="0"/>
        <v>水</v>
      </c>
      <c r="C25" s="17"/>
      <c r="D25" s="17"/>
      <c r="E25" s="17"/>
      <c r="F25" s="18" t="str">
        <f t="shared" si="1"/>
        <v/>
      </c>
      <c r="G25" s="18" t="str">
        <f>IF(F25&lt;&gt;"",IF(F25&gt;[1]勤務表2!$C$3,F25-[1]勤務表2!$C$3,0),"")</f>
        <v/>
      </c>
      <c r="H25" s="19"/>
      <c r="I25" s="20"/>
      <c r="J25" s="35"/>
      <c r="K25" s="36"/>
    </row>
    <row r="26" spans="1:11" ht="17.399999999999999" customHeight="1" x14ac:dyDescent="0.3">
      <c r="A26" s="15">
        <f t="shared" si="2"/>
        <v>44854</v>
      </c>
      <c r="B26" s="16" t="str">
        <f t="shared" si="0"/>
        <v>木</v>
      </c>
      <c r="C26" s="17"/>
      <c r="D26" s="17"/>
      <c r="E26" s="17"/>
      <c r="F26" s="18" t="str">
        <f t="shared" si="1"/>
        <v/>
      </c>
      <c r="G26" s="18" t="str">
        <f>IF(F26&lt;&gt;"",IF(F26&gt;[1]勤務表2!$C$3,F26-[1]勤務表2!$C$3,0),"")</f>
        <v/>
      </c>
      <c r="H26" s="19"/>
      <c r="I26" s="20"/>
      <c r="J26" s="35"/>
      <c r="K26" s="36"/>
    </row>
    <row r="27" spans="1:11" ht="17.399999999999999" customHeight="1" x14ac:dyDescent="0.3">
      <c r="A27" s="15">
        <f t="shared" si="2"/>
        <v>44855</v>
      </c>
      <c r="B27" s="16" t="str">
        <f t="shared" si="0"/>
        <v>金</v>
      </c>
      <c r="C27" s="17"/>
      <c r="D27" s="17"/>
      <c r="E27" s="17"/>
      <c r="F27" s="18" t="str">
        <f t="shared" si="1"/>
        <v/>
      </c>
      <c r="G27" s="18" t="str">
        <f>IF(F27&lt;&gt;"",IF(F27&gt;[1]勤務表2!$C$3,F27-[1]勤務表2!$C$3,0),"")</f>
        <v/>
      </c>
      <c r="H27" s="19"/>
      <c r="I27" s="20"/>
      <c r="J27" s="35"/>
      <c r="K27" s="36"/>
    </row>
    <row r="28" spans="1:11" ht="17.399999999999999" customHeight="1" x14ac:dyDescent="0.3">
      <c r="A28" s="15">
        <f t="shared" si="2"/>
        <v>44856</v>
      </c>
      <c r="B28" s="16" t="str">
        <f t="shared" si="0"/>
        <v>土</v>
      </c>
      <c r="C28" s="17"/>
      <c r="D28" s="17"/>
      <c r="E28" s="17"/>
      <c r="F28" s="18" t="str">
        <f t="shared" si="1"/>
        <v/>
      </c>
      <c r="G28" s="18" t="str">
        <f>IF(F28&lt;&gt;"",IF(F28&gt;[1]勤務表2!$C$3,F28-[1]勤務表2!$C$3,0),"")</f>
        <v/>
      </c>
      <c r="H28" s="19"/>
      <c r="I28" s="20"/>
      <c r="J28" s="35"/>
      <c r="K28" s="36"/>
    </row>
    <row r="29" spans="1:11" ht="17.399999999999999" customHeight="1" x14ac:dyDescent="0.3">
      <c r="A29" s="15">
        <f t="shared" si="2"/>
        <v>44857</v>
      </c>
      <c r="B29" s="16" t="str">
        <f t="shared" si="0"/>
        <v>日</v>
      </c>
      <c r="C29" s="17"/>
      <c r="D29" s="17"/>
      <c r="E29" s="17"/>
      <c r="F29" s="18" t="str">
        <f t="shared" si="1"/>
        <v/>
      </c>
      <c r="G29" s="18" t="str">
        <f>IF(F29&lt;&gt;"",IF(F29&gt;[1]勤務表2!$C$3,F29-[1]勤務表2!$C$3,0),"")</f>
        <v/>
      </c>
      <c r="H29" s="19"/>
      <c r="I29" s="20"/>
      <c r="J29" s="35"/>
      <c r="K29" s="36"/>
    </row>
    <row r="30" spans="1:11" ht="17.399999999999999" customHeight="1" x14ac:dyDescent="0.3">
      <c r="A30" s="15">
        <f t="shared" si="2"/>
        <v>44858</v>
      </c>
      <c r="B30" s="16" t="str">
        <f t="shared" si="0"/>
        <v>月</v>
      </c>
      <c r="C30" s="17"/>
      <c r="D30" s="17"/>
      <c r="E30" s="17"/>
      <c r="F30" s="18" t="str">
        <f t="shared" si="1"/>
        <v/>
      </c>
      <c r="G30" s="18" t="str">
        <f>IF(F30&lt;&gt;"",IF(F30&gt;[1]勤務表2!$C$3,F30-[1]勤務表2!$C$3,0),"")</f>
        <v/>
      </c>
      <c r="H30" s="19"/>
      <c r="I30" s="20"/>
      <c r="J30" s="35"/>
      <c r="K30" s="36"/>
    </row>
    <row r="31" spans="1:11" ht="17.399999999999999" customHeight="1" x14ac:dyDescent="0.3">
      <c r="A31" s="15">
        <f t="shared" si="2"/>
        <v>44859</v>
      </c>
      <c r="B31" s="16" t="str">
        <f t="shared" si="0"/>
        <v>火</v>
      </c>
      <c r="C31" s="17"/>
      <c r="D31" s="17"/>
      <c r="E31" s="17"/>
      <c r="F31" s="18" t="str">
        <f t="shared" si="1"/>
        <v/>
      </c>
      <c r="G31" s="18" t="str">
        <f>IF(F31&lt;&gt;"",IF(F31&gt;[1]勤務表2!$C$3,F31-[1]勤務表2!$C$3,0),"")</f>
        <v/>
      </c>
      <c r="H31" s="19"/>
      <c r="I31" s="20"/>
      <c r="J31" s="35"/>
      <c r="K31" s="36"/>
    </row>
    <row r="32" spans="1:11" ht="17.399999999999999" customHeight="1" x14ac:dyDescent="0.3">
      <c r="A32" s="15">
        <f t="shared" si="2"/>
        <v>44860</v>
      </c>
      <c r="B32" s="16" t="str">
        <f t="shared" si="0"/>
        <v>水</v>
      </c>
      <c r="C32" s="17"/>
      <c r="D32" s="17"/>
      <c r="E32" s="17"/>
      <c r="F32" s="18" t="str">
        <f t="shared" si="1"/>
        <v/>
      </c>
      <c r="G32" s="18" t="str">
        <f>IF(F32&lt;&gt;"",IF(F32&gt;[1]勤務表2!$C$3,F32-[1]勤務表2!$C$3,0),"")</f>
        <v/>
      </c>
      <c r="H32" s="19"/>
      <c r="I32" s="20"/>
      <c r="J32" s="35"/>
      <c r="K32" s="36"/>
    </row>
    <row r="33" spans="1:15" ht="17.399999999999999" customHeight="1" x14ac:dyDescent="0.3">
      <c r="A33" s="15">
        <f t="shared" si="2"/>
        <v>44861</v>
      </c>
      <c r="B33" s="16" t="str">
        <f t="shared" si="0"/>
        <v>木</v>
      </c>
      <c r="C33" s="17"/>
      <c r="D33" s="17"/>
      <c r="E33" s="17"/>
      <c r="F33" s="18" t="str">
        <f t="shared" si="1"/>
        <v/>
      </c>
      <c r="G33" s="18" t="str">
        <f>IF(F33&lt;&gt;"",IF(F33&gt;[1]勤務表2!$C$3,F33-[1]勤務表2!$C$3,0),"")</f>
        <v/>
      </c>
      <c r="H33" s="19"/>
      <c r="I33" s="20"/>
      <c r="J33" s="35"/>
      <c r="K33" s="36"/>
    </row>
    <row r="34" spans="1:15" ht="17.399999999999999" customHeight="1" x14ac:dyDescent="0.3">
      <c r="A34" s="15">
        <f t="shared" si="2"/>
        <v>44862</v>
      </c>
      <c r="B34" s="16" t="str">
        <f t="shared" si="0"/>
        <v>金</v>
      </c>
      <c r="C34" s="17"/>
      <c r="D34" s="17"/>
      <c r="E34" s="17"/>
      <c r="F34" s="18" t="str">
        <f t="shared" si="1"/>
        <v/>
      </c>
      <c r="G34" s="18" t="str">
        <f>IF(F34&lt;&gt;"",IF(F34&gt;[1]勤務表2!$C$3,F34-[1]勤務表2!$C$3,0),"")</f>
        <v/>
      </c>
      <c r="H34" s="19"/>
      <c r="I34" s="20"/>
      <c r="J34" s="35"/>
      <c r="K34" s="36"/>
    </row>
    <row r="35" spans="1:15" ht="17.399999999999999" customHeight="1" x14ac:dyDescent="0.3">
      <c r="A35" s="15">
        <f t="shared" si="2"/>
        <v>44863</v>
      </c>
      <c r="B35" s="16" t="str">
        <f t="shared" si="0"/>
        <v>土</v>
      </c>
      <c r="C35" s="17"/>
      <c r="D35" s="17"/>
      <c r="E35" s="17"/>
      <c r="F35" s="18" t="str">
        <f t="shared" si="1"/>
        <v/>
      </c>
      <c r="G35" s="18" t="str">
        <f>IF(F35&lt;&gt;"",IF(F35&gt;[1]勤務表2!$C$3,F35-[1]勤務表2!$C$3,0),"")</f>
        <v/>
      </c>
      <c r="H35" s="19"/>
      <c r="I35" s="20"/>
      <c r="J35" s="35"/>
      <c r="K35" s="36"/>
    </row>
    <row r="36" spans="1:15" ht="17.399999999999999" customHeight="1" x14ac:dyDescent="0.3">
      <c r="A36" s="15">
        <f t="shared" si="2"/>
        <v>44864</v>
      </c>
      <c r="B36" s="16" t="str">
        <f t="shared" si="0"/>
        <v>日</v>
      </c>
      <c r="C36" s="17"/>
      <c r="D36" s="17"/>
      <c r="E36" s="17"/>
      <c r="F36" s="18" t="str">
        <f t="shared" si="1"/>
        <v/>
      </c>
      <c r="G36" s="18" t="str">
        <f>IF(F36&lt;&gt;"",IF(F36&gt;[1]勤務表2!$C$3,F36-[1]勤務表2!$C$3,0),"")</f>
        <v/>
      </c>
      <c r="H36" s="19"/>
      <c r="I36" s="20"/>
      <c r="J36" s="35"/>
      <c r="K36" s="36"/>
      <c r="O36" s="22"/>
    </row>
    <row r="37" spans="1:15" ht="17.399999999999999" customHeight="1" thickBot="1" x14ac:dyDescent="0.35">
      <c r="A37" s="23">
        <f t="shared" si="2"/>
        <v>44865</v>
      </c>
      <c r="B37" s="24" t="str">
        <f t="shared" si="0"/>
        <v>月</v>
      </c>
      <c r="C37" s="25"/>
      <c r="D37" s="25"/>
      <c r="E37" s="25"/>
      <c r="F37" s="26" t="str">
        <f t="shared" si="1"/>
        <v/>
      </c>
      <c r="G37" s="26" t="str">
        <f>IF(F37&lt;&gt;"",IF(F37&gt;[1]勤務表2!$C$3,F37-[1]勤務表2!$C$3,0),"")</f>
        <v/>
      </c>
      <c r="H37" s="27"/>
      <c r="I37" s="28"/>
      <c r="J37" s="35"/>
      <c r="K37" s="36"/>
    </row>
    <row r="38" spans="1:15" ht="25.2" customHeight="1" thickTop="1" x14ac:dyDescent="0.3">
      <c r="A38" s="45" t="s">
        <v>16</v>
      </c>
      <c r="B38" s="46"/>
      <c r="C38" s="46"/>
      <c r="D38" s="47"/>
      <c r="E38" s="29">
        <f>SUM(E7:E37)</f>
        <v>0</v>
      </c>
      <c r="F38" s="29">
        <f>SUM(F7:F37)</f>
        <v>0</v>
      </c>
      <c r="G38" s="30">
        <f>SUM(G7:G37)</f>
        <v>0</v>
      </c>
      <c r="H38" s="29">
        <f>SUM(H7:H37)</f>
        <v>0</v>
      </c>
      <c r="I38" s="31"/>
      <c r="J38" s="32"/>
      <c r="K38" s="33"/>
    </row>
  </sheetData>
  <mergeCells count="37">
    <mergeCell ref="A38:D38"/>
    <mergeCell ref="J32:K32"/>
    <mergeCell ref="J33:K33"/>
    <mergeCell ref="J34:K34"/>
    <mergeCell ref="J35:K35"/>
    <mergeCell ref="J36:K36"/>
    <mergeCell ref="J37:K37"/>
    <mergeCell ref="J31:K31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19:K19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7:K7"/>
    <mergeCell ref="A1:K1"/>
    <mergeCell ref="B3:E3"/>
    <mergeCell ref="G3:J3"/>
    <mergeCell ref="A5:B5"/>
    <mergeCell ref="J6:K6"/>
  </mergeCells>
  <phoneticPr fontId="2"/>
  <pageMargins left="0.25" right="0.25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勤務表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ETLC02</dc:creator>
  <cp:lastModifiedBy>ETLC02</cp:lastModifiedBy>
  <cp:lastPrinted>2022-10-06T07:43:45Z</cp:lastPrinted>
  <dcterms:created xsi:type="dcterms:W3CDTF">2022-10-06T07:27:02Z</dcterms:created>
  <dcterms:modified xsi:type="dcterms:W3CDTF">2022-10-06T07:45:07Z</dcterms:modified>
</cp:coreProperties>
</file>